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7" yWindow="2102" windowWidth="14976" windowHeight="3686"/>
  </bookViews>
  <sheets>
    <sheet name="GKV-Rechner" sheetId="2" r:id="rId1"/>
  </sheets>
  <calcPr calcId="145621"/>
</workbook>
</file>

<file path=xl/calcChain.xml><?xml version="1.0" encoding="utf-8"?>
<calcChain xmlns="http://schemas.openxmlformats.org/spreadsheetml/2006/main">
  <c r="H19" i="2" l="1"/>
  <c r="AB9" i="2" l="1"/>
  <c r="AB10" i="2"/>
  <c r="AB11" i="2"/>
  <c r="AB12" i="2"/>
  <c r="AB13" i="2"/>
  <c r="AB14" i="2"/>
  <c r="Z10" i="2"/>
  <c r="Z9" i="2"/>
  <c r="Z17" i="2"/>
  <c r="Z11" i="2"/>
  <c r="Z12" i="2"/>
  <c r="Z13" i="2"/>
  <c r="AB17" i="2"/>
  <c r="AA9" i="2"/>
  <c r="AA10" i="2"/>
  <c r="AA17" i="2"/>
  <c r="AA11" i="2"/>
  <c r="AA12" i="2"/>
  <c r="AA13" i="2"/>
  <c r="L25" i="2"/>
  <c r="I26" i="2"/>
  <c r="I27" i="2"/>
  <c r="I28" i="2"/>
  <c r="I29" i="2"/>
  <c r="I30" i="2"/>
  <c r="I31" i="2"/>
  <c r="I32" i="2"/>
  <c r="I33" i="2"/>
  <c r="I25" i="2"/>
  <c r="M25" i="2"/>
  <c r="N25" i="2"/>
  <c r="P10" i="2"/>
  <c r="P11" i="2"/>
  <c r="P12" i="2"/>
  <c r="P13" i="2"/>
  <c r="P14" i="2"/>
  <c r="P15" i="2"/>
  <c r="P16" i="2"/>
  <c r="P17" i="2"/>
  <c r="P9" i="2"/>
  <c r="O9" i="2"/>
  <c r="O10" i="2"/>
  <c r="O11" i="2"/>
  <c r="O12" i="2"/>
  <c r="O13" i="2"/>
  <c r="O14" i="2"/>
  <c r="O15" i="2"/>
  <c r="O16" i="2"/>
  <c r="O17" i="2"/>
  <c r="N10" i="2"/>
  <c r="N11" i="2"/>
  <c r="N12" i="2"/>
  <c r="N13" i="2"/>
  <c r="N14" i="2"/>
  <c r="N15" i="2"/>
  <c r="N16" i="2"/>
  <c r="N17" i="2"/>
  <c r="N9" i="2"/>
  <c r="Z14" i="2"/>
  <c r="Z15" i="2"/>
  <c r="Z16" i="2"/>
  <c r="AA14" i="2"/>
  <c r="AA15" i="2"/>
  <c r="AA16" i="2"/>
  <c r="AB15" i="2"/>
  <c r="AB16" i="2"/>
  <c r="H26" i="2"/>
  <c r="J26" i="2"/>
  <c r="H27" i="2"/>
  <c r="J27" i="2"/>
  <c r="H28" i="2"/>
  <c r="J28" i="2"/>
  <c r="H29" i="2"/>
  <c r="J29" i="2"/>
  <c r="H30" i="2"/>
  <c r="J30" i="2"/>
  <c r="H31" i="2"/>
  <c r="J31" i="2"/>
  <c r="H32" i="2"/>
  <c r="J32" i="2"/>
  <c r="H33" i="2"/>
  <c r="J33" i="2"/>
  <c r="J25" i="2"/>
  <c r="H25" i="2"/>
  <c r="S35" i="2"/>
  <c r="L33" i="2"/>
  <c r="L26" i="2"/>
  <c r="M26" i="2"/>
  <c r="N26" i="2"/>
  <c r="L27" i="2"/>
  <c r="M27" i="2"/>
  <c r="N27" i="2"/>
  <c r="L28" i="2"/>
  <c r="M28" i="2"/>
  <c r="N28" i="2"/>
  <c r="L29" i="2"/>
  <c r="M29" i="2"/>
  <c r="N29" i="2"/>
  <c r="L30" i="2"/>
  <c r="M30" i="2"/>
  <c r="N30" i="2"/>
  <c r="L31" i="2"/>
  <c r="M31" i="2"/>
  <c r="N31" i="2"/>
  <c r="L32" i="2"/>
  <c r="M32" i="2"/>
  <c r="N32" i="2"/>
  <c r="M33" i="2"/>
  <c r="N33" i="2"/>
  <c r="R26" i="2"/>
  <c r="R27" i="2"/>
  <c r="R28" i="2"/>
  <c r="R29" i="2"/>
  <c r="R30" i="2"/>
  <c r="R31" i="2"/>
  <c r="R32" i="2"/>
  <c r="R33" i="2"/>
  <c r="R25" i="2"/>
  <c r="P26" i="2"/>
  <c r="Q26" i="2"/>
  <c r="P27" i="2"/>
  <c r="Q27" i="2"/>
  <c r="P28" i="2"/>
  <c r="Q28" i="2"/>
  <c r="P29" i="2"/>
  <c r="Q29" i="2"/>
  <c r="P30" i="2"/>
  <c r="Q30" i="2"/>
  <c r="P31" i="2"/>
  <c r="Q31" i="2"/>
  <c r="P32" i="2"/>
  <c r="Q32" i="2"/>
  <c r="P33" i="2"/>
  <c r="Q33" i="2"/>
  <c r="Q25" i="2"/>
  <c r="P25" i="2"/>
  <c r="AB19" i="2" l="1"/>
  <c r="I35" i="2"/>
  <c r="H35" i="2"/>
  <c r="J35" i="2"/>
  <c r="AA19" i="2"/>
  <c r="Z19" i="2"/>
  <c r="AB24" i="2" l="1"/>
  <c r="AA24" i="2"/>
  <c r="Q35" i="2"/>
  <c r="M35" i="2"/>
  <c r="R35" i="2"/>
  <c r="N35" i="2"/>
  <c r="Z24" i="2"/>
  <c r="P35" i="2"/>
  <c r="L35" i="2"/>
  <c r="AA25" i="2" l="1"/>
  <c r="AB25" i="2"/>
  <c r="Z25" i="2"/>
  <c r="B22" i="2" l="1"/>
  <c r="B24" i="2" s="1"/>
  <c r="AA30" i="2"/>
  <c r="Z31" i="2" s="1"/>
  <c r="Z27" i="2" l="1"/>
  <c r="B29" i="2" s="1"/>
</calcChain>
</file>

<file path=xl/sharedStrings.xml><?xml version="1.0" encoding="utf-8"?>
<sst xmlns="http://schemas.openxmlformats.org/spreadsheetml/2006/main" count="42" uniqueCount="37">
  <si>
    <t>Einsatz</t>
  </si>
  <si>
    <t>Einwirkungsdauer</t>
  </si>
  <si>
    <t>Gerät</t>
  </si>
  <si>
    <t>[h]</t>
  </si>
  <si>
    <t>Gesamte Einwirkungsdauer</t>
  </si>
  <si>
    <r>
      <t>[m/s</t>
    </r>
    <r>
      <rPr>
        <vertAlign val="superscript"/>
        <sz val="10"/>
        <rFont val="Arial"/>
      </rPr>
      <t>2</t>
    </r>
    <r>
      <rPr>
        <b/>
        <sz val="10"/>
        <rFont val="Arial"/>
      </rPr>
      <t>]</t>
    </r>
  </si>
  <si>
    <t>Effektivwerte der frequenzbewerteten Beschleunigung</t>
  </si>
  <si>
    <t>T</t>
  </si>
  <si>
    <t>Gesamt</t>
  </si>
  <si>
    <t xml:space="preserve">      Tages-Vibrationsexpositionswert</t>
  </si>
  <si>
    <t>Tages-Schwingungsbelastung</t>
  </si>
  <si>
    <t>Auslösewert</t>
  </si>
  <si>
    <t>Expositionsgrenzwert</t>
  </si>
  <si>
    <r>
      <t xml:space="preserve"> [m/s</t>
    </r>
    <r>
      <rPr>
        <vertAlign val="superscript"/>
        <sz val="10"/>
        <rFont val="Arial"/>
      </rPr>
      <t>2</t>
    </r>
    <r>
      <rPr>
        <b/>
        <sz val="10"/>
        <rFont val="Arial"/>
      </rPr>
      <t>] (DIN EN 14253:2003)</t>
    </r>
  </si>
  <si>
    <t xml:space="preserve"> </t>
  </si>
  <si>
    <t>Dauer in [h] bis zum</t>
  </si>
  <si>
    <t>Belastungsrechner Ganzkörper-Vibrationen</t>
  </si>
  <si>
    <t>Bezugsrichtung, falls Az(8)&lt;0,5</t>
  </si>
  <si>
    <t>Bezugsrichtung, falls Az(8)&gt;=0,5</t>
  </si>
  <si>
    <t>Max(Tex)</t>
  </si>
  <si>
    <r>
      <rPr>
        <b/>
        <i/>
        <sz val="10"/>
        <rFont val="Arial"/>
        <family val="2"/>
      </rPr>
      <t>a</t>
    </r>
    <r>
      <rPr>
        <b/>
        <vertAlign val="subscript"/>
        <sz val="10"/>
        <rFont val="Arial"/>
      </rPr>
      <t>w,x</t>
    </r>
  </si>
  <si>
    <r>
      <rPr>
        <b/>
        <i/>
        <sz val="10"/>
        <rFont val="Arial"/>
        <family val="2"/>
      </rPr>
      <t>a</t>
    </r>
    <r>
      <rPr>
        <b/>
        <vertAlign val="subscript"/>
        <sz val="10"/>
        <rFont val="Arial"/>
      </rPr>
      <t>w,y</t>
    </r>
  </si>
  <si>
    <r>
      <t xml:space="preserve">1,4 </t>
    </r>
    <r>
      <rPr>
        <b/>
        <i/>
        <sz val="10"/>
        <rFont val="Arial"/>
        <family val="2"/>
      </rPr>
      <t>a</t>
    </r>
    <r>
      <rPr>
        <b/>
        <vertAlign val="subscript"/>
        <sz val="10"/>
        <rFont val="Arial"/>
      </rPr>
      <t>w,x</t>
    </r>
  </si>
  <si>
    <r>
      <t xml:space="preserve">1,4 </t>
    </r>
    <r>
      <rPr>
        <b/>
        <i/>
        <sz val="10"/>
        <rFont val="Arial"/>
        <family val="2"/>
      </rPr>
      <t>a</t>
    </r>
    <r>
      <rPr>
        <b/>
        <vertAlign val="subscript"/>
        <sz val="10"/>
        <rFont val="Arial"/>
      </rPr>
      <t>w,y</t>
    </r>
  </si>
  <si>
    <r>
      <t>a</t>
    </r>
    <r>
      <rPr>
        <b/>
        <vertAlign val="subscript"/>
        <sz val="10"/>
        <rFont val="Arial"/>
        <family val="2"/>
      </rPr>
      <t>w,z</t>
    </r>
  </si>
  <si>
    <r>
      <rPr>
        <b/>
        <i/>
        <sz val="10"/>
        <rFont val="Arial"/>
        <family val="2"/>
      </rPr>
      <t>a</t>
    </r>
    <r>
      <rPr>
        <b/>
        <vertAlign val="subscript"/>
        <sz val="10"/>
        <rFont val="Arial"/>
      </rPr>
      <t>w,z</t>
    </r>
  </si>
  <si>
    <r>
      <rPr>
        <b/>
        <i/>
        <sz val="10"/>
        <rFont val="Arial"/>
        <family val="2"/>
      </rPr>
      <t>A</t>
    </r>
    <r>
      <rPr>
        <b/>
        <sz val="10"/>
        <rFont val="Arial"/>
      </rPr>
      <t>(8) [m/s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</rPr>
      <t>]</t>
    </r>
  </si>
  <si>
    <r>
      <t xml:space="preserve">Bezugsrichtung </t>
    </r>
    <r>
      <rPr>
        <b/>
        <i/>
        <sz val="10"/>
        <rFont val="Arial"/>
        <family val="2"/>
      </rPr>
      <t>A</t>
    </r>
    <r>
      <rPr>
        <b/>
        <sz val="10"/>
        <rFont val="Arial"/>
        <family val="2"/>
      </rPr>
      <t>(8)</t>
    </r>
  </si>
  <si>
    <r>
      <rPr>
        <b/>
        <i/>
        <sz val="10"/>
        <rFont val="Arial"/>
        <family val="2"/>
      </rPr>
      <t>A</t>
    </r>
    <r>
      <rPr>
        <b/>
        <vertAlign val="subscript"/>
        <sz val="10"/>
        <rFont val="Arial"/>
      </rPr>
      <t>x</t>
    </r>
    <r>
      <rPr>
        <b/>
        <sz val="10"/>
        <rFont val="Arial"/>
      </rPr>
      <t>(8)</t>
    </r>
  </si>
  <si>
    <r>
      <rPr>
        <b/>
        <i/>
        <sz val="10"/>
        <rFont val="Arial"/>
        <family val="2"/>
      </rPr>
      <t>A</t>
    </r>
    <r>
      <rPr>
        <b/>
        <vertAlign val="subscript"/>
        <sz val="10"/>
        <rFont val="Arial"/>
      </rPr>
      <t>y</t>
    </r>
    <r>
      <rPr>
        <b/>
        <sz val="10"/>
        <rFont val="Arial"/>
      </rPr>
      <t>(8)</t>
    </r>
  </si>
  <si>
    <r>
      <rPr>
        <b/>
        <i/>
        <sz val="10"/>
        <rFont val="Arial"/>
        <family val="2"/>
      </rPr>
      <t>A</t>
    </r>
    <r>
      <rPr>
        <b/>
        <vertAlign val="subscript"/>
        <sz val="10"/>
        <rFont val="Arial"/>
      </rPr>
      <t>z</t>
    </r>
    <r>
      <rPr>
        <b/>
        <sz val="10"/>
        <rFont val="Arial"/>
      </rPr>
      <t>(8)</t>
    </r>
  </si>
  <si>
    <r>
      <t>T</t>
    </r>
    <r>
      <rPr>
        <b/>
        <vertAlign val="subscript"/>
        <sz val="10"/>
        <rFont val="Arial"/>
        <family val="2"/>
      </rPr>
      <t>A,x</t>
    </r>
  </si>
  <si>
    <r>
      <rPr>
        <b/>
        <i/>
        <sz val="10"/>
        <rFont val="Arial"/>
        <family val="2"/>
      </rPr>
      <t>T</t>
    </r>
    <r>
      <rPr>
        <b/>
        <vertAlign val="subscript"/>
        <sz val="10"/>
        <rFont val="Arial"/>
      </rPr>
      <t>A,y</t>
    </r>
  </si>
  <si>
    <r>
      <rPr>
        <b/>
        <i/>
        <sz val="10"/>
        <rFont val="Arial"/>
        <family val="2"/>
      </rPr>
      <t>T</t>
    </r>
    <r>
      <rPr>
        <b/>
        <vertAlign val="subscript"/>
        <sz val="10"/>
        <rFont val="Arial"/>
      </rPr>
      <t>A,z</t>
    </r>
  </si>
  <si>
    <r>
      <rPr>
        <b/>
        <i/>
        <sz val="10"/>
        <rFont val="Arial"/>
        <family val="2"/>
      </rPr>
      <t>T</t>
    </r>
    <r>
      <rPr>
        <b/>
        <vertAlign val="subscript"/>
        <sz val="10"/>
        <rFont val="Arial"/>
        <family val="2"/>
      </rPr>
      <t>E,x</t>
    </r>
  </si>
  <si>
    <r>
      <rPr>
        <b/>
        <i/>
        <sz val="10"/>
        <rFont val="Arial"/>
        <family val="2"/>
      </rPr>
      <t>T</t>
    </r>
    <r>
      <rPr>
        <b/>
        <vertAlign val="subscript"/>
        <sz val="10"/>
        <rFont val="Arial"/>
        <family val="2"/>
      </rPr>
      <t>E,y</t>
    </r>
  </si>
  <si>
    <r>
      <rPr>
        <b/>
        <i/>
        <sz val="10"/>
        <rFont val="Arial"/>
        <family val="2"/>
      </rPr>
      <t>T</t>
    </r>
    <r>
      <rPr>
        <b/>
        <vertAlign val="subscript"/>
        <sz val="10"/>
        <rFont val="Arial"/>
        <family val="2"/>
      </rPr>
      <t>E,z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</si>
</sst>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0"/>
      <name val="Arial"/>
    </font>
    <font>
      <sz val="8"/>
      <name val="Arial"/>
    </font>
    <font>
      <b/>
      <sz val="10"/>
      <name val="Arial"/>
    </font>
    <font>
      <sz val="10"/>
      <name val="Arial"/>
    </font>
    <font>
      <b/>
      <vertAlign val="subscript"/>
      <sz val="10"/>
      <name val="Arial"/>
    </font>
    <font>
      <vertAlign val="superscript"/>
      <sz val="10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2" fontId="3" fillId="0" borderId="0" xfId="0" applyNumberFormat="1" applyFont="1" applyFill="1" applyProtection="1">
      <protection locked="0"/>
    </xf>
    <xf numFmtId="2" fontId="3" fillId="0" borderId="0" xfId="0" applyNumberFormat="1" applyFont="1" applyFill="1" applyAlignment="1" applyProtection="1">
      <alignment horizontal="right"/>
      <protection locked="0"/>
    </xf>
    <xf numFmtId="0" fontId="0" fillId="2" borderId="0" xfId="0" applyFill="1" applyProtection="1"/>
    <xf numFmtId="0" fontId="2" fillId="2" borderId="0" xfId="0" applyFont="1" applyFill="1" applyAlignment="1" applyProtection="1">
      <alignment wrapText="1" shrinkToFit="1"/>
    </xf>
    <xf numFmtId="0" fontId="3" fillId="2" borderId="0" xfId="0" applyFont="1" applyFill="1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6" fillId="2" borderId="0" xfId="0" applyFont="1" applyFill="1" applyProtection="1"/>
    <xf numFmtId="2" fontId="3" fillId="0" borderId="0" xfId="0" applyNumberFormat="1" applyFont="1" applyFill="1" applyAlignment="1" applyProtection="1">
      <alignment horizontal="right"/>
    </xf>
    <xf numFmtId="2" fontId="3" fillId="0" borderId="0" xfId="0" applyNumberFormat="1" applyFont="1" applyFill="1" applyProtection="1"/>
    <xf numFmtId="164" fontId="3" fillId="2" borderId="0" xfId="0" applyNumberFormat="1" applyFont="1" applyFill="1" applyProtection="1"/>
    <xf numFmtId="2" fontId="3" fillId="2" borderId="0" xfId="0" applyNumberFormat="1" applyFont="1" applyFill="1" applyProtection="1"/>
    <xf numFmtId="0" fontId="3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2" fontId="2" fillId="2" borderId="0" xfId="0" applyNumberFormat="1" applyFont="1" applyFill="1" applyAlignment="1" applyProtection="1">
      <alignment horizontal="center"/>
    </xf>
    <xf numFmtId="0" fontId="0" fillId="2" borderId="0" xfId="0" applyFont="1" applyFill="1" applyProtection="1"/>
    <xf numFmtId="0" fontId="0" fillId="2" borderId="0" xfId="0" applyFont="1" applyFill="1" applyAlignment="1" applyProtection="1">
      <alignment horizontal="center"/>
    </xf>
    <xf numFmtId="2" fontId="3" fillId="2" borderId="0" xfId="0" applyNumberFormat="1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left" indent="6"/>
    </xf>
    <xf numFmtId="0" fontId="6" fillId="2" borderId="0" xfId="0" applyFont="1" applyFill="1" applyAlignment="1" applyProtection="1">
      <alignment horizontal="left" indent="2"/>
    </xf>
    <xf numFmtId="0" fontId="2" fillId="2" borderId="0" xfId="0" applyFont="1" applyFill="1" applyAlignment="1" applyProtection="1">
      <alignment horizontal="left" indent="2"/>
    </xf>
    <xf numFmtId="2" fontId="0" fillId="0" borderId="0" xfId="0" applyNumberFormat="1" applyFill="1" applyProtection="1"/>
    <xf numFmtId="164" fontId="0" fillId="2" borderId="0" xfId="0" applyNumberFormat="1" applyFill="1" applyProtection="1"/>
    <xf numFmtId="2" fontId="3" fillId="0" borderId="0" xfId="0" applyNumberFormat="1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9" fillId="0" borderId="0" xfId="0" applyFont="1" applyFill="1" applyProtection="1">
      <protection locked="0"/>
    </xf>
    <xf numFmtId="0" fontId="11" fillId="2" borderId="0" xfId="0" applyFont="1" applyFill="1" applyAlignment="1" applyProtection="1">
      <alignment horizontal="center"/>
    </xf>
    <xf numFmtId="2" fontId="6" fillId="2" borderId="0" xfId="0" applyNumberFormat="1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left"/>
      <protection locked="0"/>
    </xf>
    <xf numFmtId="2" fontId="2" fillId="2" borderId="0" xfId="0" applyNumberFormat="1" applyFont="1" applyFill="1" applyAlignment="1" applyProtection="1">
      <alignment horizontal="left" vertical="top" wrapText="1"/>
    </xf>
    <xf numFmtId="0" fontId="9" fillId="0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center" vertical="center" shrinkToFit="1"/>
    </xf>
  </cellXfs>
  <cellStyles count="1">
    <cellStyle name="Standard" xfId="0" builtinId="0"/>
  </cellStyles>
  <dxfs count="6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18288</xdr:colOff>
      <xdr:row>0</xdr:row>
      <xdr:rowOff>109728</xdr:rowOff>
    </xdr:from>
    <xdr:to>
      <xdr:col>5</xdr:col>
      <xdr:colOff>91440</xdr:colOff>
      <xdr:row>5</xdr:row>
      <xdr:rowOff>155448</xdr:rowOff>
    </xdr:to>
    <xdr:pic>
      <xdr:nvPicPr>
        <xdr:cNvPr id="1025" name="Picture 1" descr="IFA Word-Kop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721" t="16759" r="5144" b="34914"/>
        <a:stretch>
          <a:fillRect/>
        </a:stretch>
      </xdr:blipFill>
      <xdr:spPr bwMode="auto">
        <a:xfrm>
          <a:off x="228600" y="109728"/>
          <a:ext cx="3438144" cy="85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8"/>
  <sheetViews>
    <sheetView tabSelected="1" workbookViewId="0">
      <selection activeCell="J9" sqref="J9:L9"/>
    </sheetView>
  </sheetViews>
  <sheetFormatPr baseColWidth="10" defaultColWidth="11.375" defaultRowHeight="13" x14ac:dyDescent="0.2"/>
  <cols>
    <col min="1" max="1" width="2.875" style="27" customWidth="1"/>
    <col min="2" max="2" width="22.25" style="27" customWidth="1"/>
    <col min="3" max="3" width="14.75" style="27" customWidth="1"/>
    <col min="4" max="4" width="4.625" style="27" customWidth="1"/>
    <col min="5" max="5" width="4.375" style="27" customWidth="1"/>
    <col min="6" max="6" width="4.875" style="27" customWidth="1"/>
    <col min="7" max="7" width="3.875" style="27" customWidth="1"/>
    <col min="8" max="14" width="6.25" style="27" customWidth="1"/>
    <col min="15" max="15" width="6.625" style="27" customWidth="1"/>
    <col min="16" max="18" width="6.25" style="27" customWidth="1"/>
    <col min="19" max="19" width="1.625" style="27" customWidth="1"/>
    <col min="20" max="25" width="6.75" style="27" customWidth="1"/>
    <col min="26" max="26" width="10.125" style="27" hidden="1" customWidth="1"/>
    <col min="27" max="27" width="8.875" style="27" hidden="1" customWidth="1"/>
    <col min="28" max="28" width="10" style="27" hidden="1" customWidth="1"/>
    <col min="29" max="32" width="6.75" style="27" customWidth="1"/>
    <col min="33" max="33" width="11.875" style="27" bestFit="1" customWidth="1"/>
    <col min="34" max="16384" width="11.375" style="27"/>
  </cols>
  <sheetData>
    <row r="1" spans="1:36" s="3" customFormat="1" x14ac:dyDescent="0.2"/>
    <row r="2" spans="1:36" s="3" customFormat="1" ht="13" customHeight="1" x14ac:dyDescent="0.2">
      <c r="G2" s="34" t="s">
        <v>16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36" s="3" customFormat="1" x14ac:dyDescent="0.2"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36" s="3" customFormat="1" x14ac:dyDescent="0.2">
      <c r="J4" s="4"/>
      <c r="K4" s="4"/>
      <c r="L4" s="4"/>
    </row>
    <row r="5" spans="1:36" s="3" customFormat="1" ht="12.8" customHeight="1" x14ac:dyDescent="0.2">
      <c r="K5" s="4"/>
      <c r="L5" s="4"/>
    </row>
    <row r="6" spans="1:36" s="3" customFormat="1" ht="14.25" customHeight="1" x14ac:dyDescent="0.2">
      <c r="A6" s="5"/>
      <c r="D6" s="6"/>
      <c r="E6" s="6"/>
      <c r="F6" s="6"/>
      <c r="G6" s="6"/>
      <c r="H6" s="7" t="s">
        <v>1</v>
      </c>
      <c r="J6" s="8" t="s">
        <v>6</v>
      </c>
      <c r="K6" s="4"/>
      <c r="L6" s="4"/>
      <c r="S6" s="7"/>
      <c r="X6" s="6"/>
      <c r="Z6" s="6"/>
      <c r="AA6" s="6"/>
      <c r="AB6" s="6"/>
    </row>
    <row r="7" spans="1:36" s="3" customFormat="1" ht="12.1" customHeight="1" x14ac:dyDescent="0.25">
      <c r="A7" s="5"/>
      <c r="D7" s="6"/>
      <c r="E7" s="6"/>
      <c r="F7" s="6"/>
      <c r="G7" s="6"/>
      <c r="H7" s="29" t="s">
        <v>7</v>
      </c>
      <c r="J7" s="14" t="s">
        <v>20</v>
      </c>
      <c r="K7" s="14" t="s">
        <v>21</v>
      </c>
      <c r="L7" s="29" t="s">
        <v>24</v>
      </c>
      <c r="N7" s="14" t="s">
        <v>22</v>
      </c>
      <c r="O7" s="14" t="s">
        <v>23</v>
      </c>
      <c r="P7" s="14" t="s">
        <v>25</v>
      </c>
      <c r="X7" s="6"/>
      <c r="Z7" s="6"/>
      <c r="AA7" s="6"/>
      <c r="AB7" s="6"/>
    </row>
    <row r="8" spans="1:36" s="3" customFormat="1" ht="15.15" x14ac:dyDescent="0.2">
      <c r="A8" s="5"/>
      <c r="B8" s="6" t="s">
        <v>2</v>
      </c>
      <c r="C8" s="6" t="s">
        <v>0</v>
      </c>
      <c r="D8" s="7"/>
      <c r="E8" s="7"/>
      <c r="F8" s="7"/>
      <c r="G8" s="7"/>
      <c r="H8" s="7" t="s">
        <v>3</v>
      </c>
      <c r="J8" s="7" t="s">
        <v>5</v>
      </c>
      <c r="K8" s="7" t="s">
        <v>5</v>
      </c>
      <c r="L8" s="7" t="s">
        <v>5</v>
      </c>
      <c r="N8" s="7" t="s">
        <v>5</v>
      </c>
      <c r="O8" s="7" t="s">
        <v>5</v>
      </c>
      <c r="P8" s="7" t="s">
        <v>5</v>
      </c>
      <c r="X8" s="7"/>
      <c r="Z8" s="6"/>
      <c r="AA8" s="6"/>
      <c r="AB8" s="6"/>
    </row>
    <row r="9" spans="1:36" x14ac:dyDescent="0.2">
      <c r="A9" s="8">
        <v>1</v>
      </c>
      <c r="B9" s="28"/>
      <c r="C9" s="33"/>
      <c r="D9" s="31"/>
      <c r="E9" s="31"/>
      <c r="F9" s="31"/>
      <c r="G9" s="7"/>
      <c r="H9" s="2"/>
      <c r="I9" s="3"/>
      <c r="J9" s="1"/>
      <c r="K9" s="1"/>
      <c r="L9" s="1"/>
      <c r="M9" s="3"/>
      <c r="N9" s="10" t="str">
        <f>IF(J9&lt;&gt;0,J9*1.4,"")</f>
        <v/>
      </c>
      <c r="O9" s="10" t="str">
        <f t="shared" ref="N9:O17" si="0">IF(K9&lt;&gt;0,K9*1.4,"")</f>
        <v/>
      </c>
      <c r="P9" s="10" t="str">
        <f>IF(L9&lt;&gt;0,L9,"")</f>
        <v/>
      </c>
      <c r="Q9" s="3"/>
      <c r="R9" s="3"/>
      <c r="S9" s="3"/>
      <c r="T9" s="3"/>
      <c r="U9" s="3"/>
      <c r="V9" s="3"/>
      <c r="W9" s="3"/>
      <c r="X9" s="7"/>
      <c r="Y9" s="3"/>
      <c r="Z9" s="11">
        <f>J9*J9*H9</f>
        <v>0</v>
      </c>
      <c r="AA9" s="11">
        <f>K9*K9*H9</f>
        <v>0</v>
      </c>
      <c r="AB9" s="11">
        <f>L9*L9*H9</f>
        <v>0</v>
      </c>
      <c r="AC9" s="3"/>
      <c r="AD9" s="3"/>
      <c r="AE9" s="3"/>
      <c r="AF9" s="3"/>
      <c r="AG9" s="3"/>
      <c r="AH9" s="3"/>
      <c r="AI9" s="3"/>
      <c r="AJ9" s="3"/>
    </row>
    <row r="10" spans="1:36" x14ac:dyDescent="0.2">
      <c r="A10" s="8">
        <v>2</v>
      </c>
      <c r="B10" s="28"/>
      <c r="C10" s="33"/>
      <c r="D10" s="31"/>
      <c r="E10" s="31"/>
      <c r="F10" s="31"/>
      <c r="G10" s="7"/>
      <c r="H10" s="2"/>
      <c r="I10" s="3"/>
      <c r="J10" s="1"/>
      <c r="K10" s="1"/>
      <c r="L10" s="1"/>
      <c r="M10" s="3"/>
      <c r="N10" s="10" t="str">
        <f t="shared" si="0"/>
        <v/>
      </c>
      <c r="O10" s="10" t="str">
        <f t="shared" si="0"/>
        <v/>
      </c>
      <c r="P10" s="10" t="str">
        <f t="shared" ref="P10:P17" si="1">IF(L10&lt;&gt;0,L10,"")</f>
        <v/>
      </c>
      <c r="Q10" s="3"/>
      <c r="R10" s="3"/>
      <c r="S10" s="3"/>
      <c r="T10" s="3"/>
      <c r="U10" s="3"/>
      <c r="V10" s="3"/>
      <c r="W10" s="3"/>
      <c r="X10" s="7"/>
      <c r="Y10" s="3"/>
      <c r="Z10" s="11">
        <f t="shared" ref="Z10:Z17" si="2">J10*J10*H10</f>
        <v>0</v>
      </c>
      <c r="AA10" s="11">
        <f t="shared" ref="AA10:AA17" si="3">K10*K10*H10</f>
        <v>0</v>
      </c>
      <c r="AB10" s="11">
        <f t="shared" ref="AB10:AB17" si="4">L10*L10*H10</f>
        <v>0</v>
      </c>
      <c r="AC10" s="3"/>
      <c r="AD10" s="3"/>
      <c r="AE10" s="3"/>
      <c r="AF10" s="3"/>
      <c r="AG10" s="3"/>
      <c r="AH10" s="3"/>
      <c r="AI10" s="3"/>
      <c r="AJ10" s="3"/>
    </row>
    <row r="11" spans="1:36" x14ac:dyDescent="0.2">
      <c r="A11" s="8">
        <v>3</v>
      </c>
      <c r="B11" s="28"/>
      <c r="C11" s="31"/>
      <c r="D11" s="31"/>
      <c r="E11" s="31"/>
      <c r="F11" s="31"/>
      <c r="G11" s="7"/>
      <c r="H11" s="2"/>
      <c r="I11" s="3"/>
      <c r="J11" s="1"/>
      <c r="K11" s="1"/>
      <c r="L11" s="1"/>
      <c r="M11" s="3"/>
      <c r="N11" s="10" t="str">
        <f t="shared" si="0"/>
        <v/>
      </c>
      <c r="O11" s="10" t="str">
        <f t="shared" si="0"/>
        <v/>
      </c>
      <c r="P11" s="10" t="str">
        <f t="shared" si="1"/>
        <v/>
      </c>
      <c r="Q11" s="3"/>
      <c r="R11" s="3"/>
      <c r="S11" s="3"/>
      <c r="T11" s="3"/>
      <c r="U11" s="3"/>
      <c r="V11" s="3"/>
      <c r="W11" s="3"/>
      <c r="X11" s="7"/>
      <c r="Y11" s="3"/>
      <c r="Z11" s="11">
        <f t="shared" si="2"/>
        <v>0</v>
      </c>
      <c r="AA11" s="11">
        <f t="shared" si="3"/>
        <v>0</v>
      </c>
      <c r="AB11" s="11">
        <f t="shared" si="4"/>
        <v>0</v>
      </c>
      <c r="AC11" s="3"/>
      <c r="AD11" s="3"/>
      <c r="AE11" s="3"/>
      <c r="AF11" s="3"/>
      <c r="AG11" s="3"/>
      <c r="AH11" s="3"/>
      <c r="AI11" s="3"/>
      <c r="AJ11" s="3"/>
    </row>
    <row r="12" spans="1:36" x14ac:dyDescent="0.2">
      <c r="A12" s="8">
        <v>4</v>
      </c>
      <c r="B12" s="28"/>
      <c r="C12" s="33"/>
      <c r="D12" s="31"/>
      <c r="E12" s="31"/>
      <c r="F12" s="31"/>
      <c r="G12" s="7"/>
      <c r="H12" s="2"/>
      <c r="I12" s="3"/>
      <c r="J12" s="1"/>
      <c r="K12" s="1"/>
      <c r="L12" s="1"/>
      <c r="M12" s="3"/>
      <c r="N12" s="10" t="str">
        <f t="shared" si="0"/>
        <v/>
      </c>
      <c r="O12" s="10" t="str">
        <f t="shared" si="0"/>
        <v/>
      </c>
      <c r="P12" s="10" t="str">
        <f t="shared" si="1"/>
        <v/>
      </c>
      <c r="Q12" s="12"/>
      <c r="R12" s="3"/>
      <c r="S12" s="3"/>
      <c r="T12" s="3"/>
      <c r="U12" s="3"/>
      <c r="V12" s="3"/>
      <c r="W12" s="3"/>
      <c r="X12" s="7"/>
      <c r="Y12" s="3"/>
      <c r="Z12" s="11">
        <f t="shared" si="2"/>
        <v>0</v>
      </c>
      <c r="AA12" s="11">
        <f t="shared" si="3"/>
        <v>0</v>
      </c>
      <c r="AB12" s="11">
        <f t="shared" si="4"/>
        <v>0</v>
      </c>
      <c r="AC12" s="3"/>
      <c r="AD12" s="3"/>
      <c r="AE12" s="3"/>
      <c r="AF12" s="3"/>
      <c r="AG12" s="3"/>
      <c r="AH12" s="3"/>
      <c r="AI12" s="3"/>
      <c r="AJ12" s="3"/>
    </row>
    <row r="13" spans="1:36" x14ac:dyDescent="0.2">
      <c r="A13" s="8">
        <v>5</v>
      </c>
      <c r="B13" s="28"/>
      <c r="C13" s="33"/>
      <c r="D13" s="31"/>
      <c r="E13" s="31"/>
      <c r="F13" s="31"/>
      <c r="G13" s="7"/>
      <c r="H13" s="2"/>
      <c r="I13" s="3"/>
      <c r="J13" s="1"/>
      <c r="K13" s="1"/>
      <c r="L13" s="1"/>
      <c r="M13" s="3"/>
      <c r="N13" s="10" t="str">
        <f t="shared" si="0"/>
        <v/>
      </c>
      <c r="O13" s="10" t="str">
        <f t="shared" si="0"/>
        <v/>
      </c>
      <c r="P13" s="10" t="str">
        <f t="shared" si="1"/>
        <v/>
      </c>
      <c r="Q13" s="12"/>
      <c r="R13" s="3"/>
      <c r="S13" s="3"/>
      <c r="T13" s="3"/>
      <c r="U13" s="3"/>
      <c r="V13" s="3"/>
      <c r="W13" s="3"/>
      <c r="X13" s="7"/>
      <c r="Y13" s="3"/>
      <c r="Z13" s="11">
        <f t="shared" si="2"/>
        <v>0</v>
      </c>
      <c r="AA13" s="11">
        <f t="shared" si="3"/>
        <v>0</v>
      </c>
      <c r="AB13" s="11">
        <f t="shared" si="4"/>
        <v>0</v>
      </c>
      <c r="AC13" s="3"/>
      <c r="AD13" s="3"/>
      <c r="AE13" s="3"/>
      <c r="AF13" s="3"/>
      <c r="AG13" s="3"/>
      <c r="AH13" s="3"/>
      <c r="AI13" s="3"/>
      <c r="AJ13" s="3"/>
    </row>
    <row r="14" spans="1:36" x14ac:dyDescent="0.2">
      <c r="A14" s="8">
        <v>6</v>
      </c>
      <c r="B14" s="28"/>
      <c r="C14" s="33"/>
      <c r="D14" s="31"/>
      <c r="E14" s="31"/>
      <c r="F14" s="31"/>
      <c r="G14" s="7"/>
      <c r="H14" s="2"/>
      <c r="I14" s="3"/>
      <c r="J14" s="1"/>
      <c r="K14" s="1"/>
      <c r="L14" s="1"/>
      <c r="M14" s="3"/>
      <c r="N14" s="10" t="str">
        <f t="shared" si="0"/>
        <v/>
      </c>
      <c r="O14" s="10" t="str">
        <f t="shared" si="0"/>
        <v/>
      </c>
      <c r="P14" s="10" t="str">
        <f t="shared" si="1"/>
        <v/>
      </c>
      <c r="Q14" s="12"/>
      <c r="R14" s="3"/>
      <c r="S14" s="3"/>
      <c r="T14" s="3"/>
      <c r="U14" s="3"/>
      <c r="V14" s="3"/>
      <c r="W14" s="3"/>
      <c r="X14" s="7"/>
      <c r="Y14" s="3"/>
      <c r="Z14" s="11">
        <f t="shared" si="2"/>
        <v>0</v>
      </c>
      <c r="AA14" s="11">
        <f t="shared" si="3"/>
        <v>0</v>
      </c>
      <c r="AB14" s="11">
        <f t="shared" si="4"/>
        <v>0</v>
      </c>
      <c r="AC14" s="3"/>
      <c r="AD14" s="3"/>
      <c r="AE14" s="3"/>
      <c r="AF14" s="3"/>
      <c r="AG14" s="3"/>
      <c r="AH14" s="3"/>
      <c r="AI14" s="3"/>
      <c r="AJ14" s="3"/>
    </row>
    <row r="15" spans="1:36" x14ac:dyDescent="0.2">
      <c r="A15" s="8">
        <v>7</v>
      </c>
      <c r="B15" s="28"/>
      <c r="C15" s="31"/>
      <c r="D15" s="31"/>
      <c r="E15" s="31"/>
      <c r="F15" s="31"/>
      <c r="G15" s="7"/>
      <c r="H15" s="2"/>
      <c r="I15" s="3"/>
      <c r="J15" s="1"/>
      <c r="K15" s="1"/>
      <c r="L15" s="1"/>
      <c r="M15" s="3"/>
      <c r="N15" s="10" t="str">
        <f t="shared" si="0"/>
        <v/>
      </c>
      <c r="O15" s="10" t="str">
        <f t="shared" si="0"/>
        <v/>
      </c>
      <c r="P15" s="10" t="str">
        <f t="shared" si="1"/>
        <v/>
      </c>
      <c r="Q15" s="3"/>
      <c r="R15" s="3"/>
      <c r="S15" s="3"/>
      <c r="T15" s="3"/>
      <c r="U15" s="3"/>
      <c r="V15" s="3"/>
      <c r="W15" s="3"/>
      <c r="X15" s="7"/>
      <c r="Y15" s="3"/>
      <c r="Z15" s="11">
        <f t="shared" si="2"/>
        <v>0</v>
      </c>
      <c r="AA15" s="11">
        <f t="shared" si="3"/>
        <v>0</v>
      </c>
      <c r="AB15" s="11">
        <f t="shared" si="4"/>
        <v>0</v>
      </c>
      <c r="AC15" s="3"/>
      <c r="AD15" s="3"/>
      <c r="AE15" s="3"/>
      <c r="AF15" s="3"/>
      <c r="AG15" s="3"/>
      <c r="AH15" s="3"/>
      <c r="AI15" s="3"/>
      <c r="AJ15" s="3"/>
    </row>
    <row r="16" spans="1:36" x14ac:dyDescent="0.2">
      <c r="A16" s="8">
        <v>8</v>
      </c>
      <c r="B16" s="28"/>
      <c r="C16" s="33"/>
      <c r="D16" s="31"/>
      <c r="E16" s="31"/>
      <c r="F16" s="31"/>
      <c r="G16" s="7"/>
      <c r="H16" s="2"/>
      <c r="I16" s="3"/>
      <c r="J16" s="1"/>
      <c r="K16" s="1"/>
      <c r="L16" s="1"/>
      <c r="M16" s="3"/>
      <c r="N16" s="10" t="str">
        <f t="shared" si="0"/>
        <v/>
      </c>
      <c r="O16" s="10" t="str">
        <f t="shared" si="0"/>
        <v/>
      </c>
      <c r="P16" s="10" t="str">
        <f t="shared" si="1"/>
        <v/>
      </c>
      <c r="Q16" s="3"/>
      <c r="R16" s="3"/>
      <c r="S16" s="3"/>
      <c r="T16" s="3"/>
      <c r="U16" s="3"/>
      <c r="V16" s="3"/>
      <c r="W16" s="3"/>
      <c r="X16" s="7"/>
      <c r="Y16" s="3"/>
      <c r="Z16" s="11">
        <f t="shared" si="2"/>
        <v>0</v>
      </c>
      <c r="AA16" s="11">
        <f t="shared" si="3"/>
        <v>0</v>
      </c>
      <c r="AB16" s="11">
        <f t="shared" si="4"/>
        <v>0</v>
      </c>
      <c r="AC16" s="3"/>
      <c r="AD16" s="3"/>
      <c r="AE16" s="3"/>
      <c r="AF16" s="3"/>
      <c r="AG16" s="3"/>
      <c r="AH16" s="3"/>
      <c r="AI16" s="3"/>
      <c r="AJ16" s="3"/>
    </row>
    <row r="17" spans="1:36" x14ac:dyDescent="0.2">
      <c r="A17" s="8">
        <v>9</v>
      </c>
      <c r="B17" s="28"/>
      <c r="C17" s="31"/>
      <c r="D17" s="31"/>
      <c r="E17" s="31"/>
      <c r="F17" s="31"/>
      <c r="G17" s="7"/>
      <c r="H17" s="2"/>
      <c r="I17" s="3"/>
      <c r="J17" s="1"/>
      <c r="K17" s="1"/>
      <c r="L17" s="1"/>
      <c r="M17" s="3"/>
      <c r="N17" s="10" t="str">
        <f t="shared" si="0"/>
        <v/>
      </c>
      <c r="O17" s="10" t="str">
        <f t="shared" si="0"/>
        <v/>
      </c>
      <c r="P17" s="10" t="str">
        <f t="shared" si="1"/>
        <v/>
      </c>
      <c r="Q17" s="3"/>
      <c r="R17" s="3"/>
      <c r="S17" s="3"/>
      <c r="T17" s="3"/>
      <c r="U17" s="3"/>
      <c r="V17" s="3"/>
      <c r="W17" s="3"/>
      <c r="X17" s="7"/>
      <c r="Y17" s="3"/>
      <c r="Z17" s="11">
        <f t="shared" si="2"/>
        <v>0</v>
      </c>
      <c r="AA17" s="11">
        <f t="shared" si="3"/>
        <v>0</v>
      </c>
      <c r="AB17" s="11">
        <f t="shared" si="4"/>
        <v>0</v>
      </c>
      <c r="AC17" s="3"/>
      <c r="AD17" s="3"/>
      <c r="AE17" s="3"/>
      <c r="AF17" s="3"/>
      <c r="AG17" s="3"/>
      <c r="AH17" s="3"/>
      <c r="AI17" s="3"/>
      <c r="AJ17" s="3"/>
    </row>
    <row r="18" spans="1:36" s="3" customFormat="1" ht="12.1" customHeight="1" x14ac:dyDescent="0.2">
      <c r="A18" s="8"/>
      <c r="B18" s="5"/>
      <c r="C18" s="13"/>
      <c r="D18" s="13"/>
      <c r="E18" s="13"/>
      <c r="F18" s="13"/>
      <c r="G18" s="7"/>
      <c r="H18" s="7" t="s">
        <v>4</v>
      </c>
      <c r="J18" s="12"/>
      <c r="K18" s="12"/>
      <c r="L18" s="12"/>
      <c r="N18" s="12"/>
      <c r="O18" s="12"/>
      <c r="P18" s="12"/>
      <c r="X18" s="7"/>
      <c r="Z18" s="11"/>
      <c r="AA18" s="11"/>
      <c r="AB18" s="11"/>
    </row>
    <row r="19" spans="1:36" s="3" customFormat="1" ht="14.25" customHeight="1" x14ac:dyDescent="0.2">
      <c r="A19" s="5"/>
      <c r="B19" s="14" t="s">
        <v>9</v>
      </c>
      <c r="C19" s="5"/>
      <c r="D19" s="5"/>
      <c r="E19" s="5"/>
      <c r="F19" s="5"/>
      <c r="G19" s="5"/>
      <c r="H19" s="9">
        <f>IF(SUM(H9:H17)&gt;24,"Fehler",SUM(H9:H17))</f>
        <v>0</v>
      </c>
      <c r="I19" s="5"/>
      <c r="J19" s="5"/>
      <c r="M19" s="5"/>
      <c r="N19" s="5"/>
      <c r="X19" s="5"/>
      <c r="Z19" s="11" t="e">
        <f>SQRT(SUM(Z9:Z17)/H19)</f>
        <v>#DIV/0!</v>
      </c>
      <c r="AA19" s="11" t="e">
        <f>SQRT(SUM(AA9:AA17)/H19)</f>
        <v>#DIV/0!</v>
      </c>
      <c r="AB19" s="11" t="e">
        <f>SQRT(SUM(AB9:AB17)/H19)</f>
        <v>#DIV/0!</v>
      </c>
    </row>
    <row r="20" spans="1:36" s="3" customFormat="1" ht="11.55" customHeight="1" x14ac:dyDescent="0.2">
      <c r="A20" s="5"/>
      <c r="B20" s="30" t="s">
        <v>26</v>
      </c>
      <c r="C20" s="8"/>
      <c r="X20" s="5"/>
      <c r="Z20" s="11"/>
      <c r="AA20" s="11"/>
      <c r="AB20" s="11"/>
    </row>
    <row r="21" spans="1:36" s="3" customFormat="1" ht="7.95" customHeight="1" x14ac:dyDescent="0.2">
      <c r="A21" s="8"/>
      <c r="B21" s="16"/>
      <c r="C21" s="17"/>
      <c r="D21" s="13"/>
      <c r="E21" s="13"/>
      <c r="F21" s="17"/>
      <c r="G21" s="7"/>
      <c r="H21" s="18"/>
      <c r="J21" s="12"/>
      <c r="K21" s="12"/>
      <c r="L21" s="12"/>
      <c r="N21" s="12"/>
      <c r="O21" s="12"/>
      <c r="P21" s="12"/>
      <c r="X21" s="7"/>
      <c r="Z21" s="11"/>
      <c r="AA21" s="11"/>
      <c r="AB21" s="11"/>
    </row>
    <row r="22" spans="1:36" s="3" customFormat="1" ht="11.35" customHeight="1" x14ac:dyDescent="0.2">
      <c r="A22" s="5"/>
      <c r="B22" s="15">
        <f>IF(H19&gt;24,"Einwirkungsdauer &gt; 24h",IF( J35&lt;=0.5, MAX(H35:J35), MAX(Z25:AB25)))</f>
        <v>0</v>
      </c>
      <c r="C22" s="8"/>
      <c r="G22" s="19" t="s">
        <v>10</v>
      </c>
      <c r="I22" s="20"/>
      <c r="L22" s="21" t="s">
        <v>14</v>
      </c>
      <c r="N22" s="8" t="s">
        <v>15</v>
      </c>
      <c r="X22" s="5"/>
      <c r="Y22" s="5"/>
      <c r="Z22" s="11"/>
      <c r="AA22" s="11"/>
      <c r="AB22" s="11"/>
    </row>
    <row r="23" spans="1:36" s="3" customFormat="1" ht="14.25" customHeight="1" x14ac:dyDescent="0.2">
      <c r="A23" s="5"/>
      <c r="I23" s="7" t="s">
        <v>13</v>
      </c>
      <c r="K23" s="5"/>
      <c r="L23" s="22" t="s">
        <v>11</v>
      </c>
      <c r="O23" s="23"/>
      <c r="Q23" s="14" t="s">
        <v>12</v>
      </c>
      <c r="S23" s="5"/>
      <c r="X23" s="5"/>
      <c r="Y23" s="5"/>
      <c r="Z23" s="11"/>
      <c r="AA23" s="11"/>
      <c r="AB23" s="11"/>
    </row>
    <row r="24" spans="1:36" s="3" customFormat="1" ht="18" customHeight="1" x14ac:dyDescent="0.25">
      <c r="A24" s="5"/>
      <c r="B24" s="32" t="str">
        <f>IF(ROUND($B$22,2)&lt;0.495,"- Keine Schutzmaßnahmen erforderlich                       - mittelbare Gefährdungen beachten",IF(OR(ROUND(MAX(Z25:AA25),2)&gt;1.15,ROUND(AB25,2)&gt;0.795),"- Sofort Schutzmaßnahmen ergreifen                          - Vorsorgeuntersuchung veranlassen","- Beschäftigte unterweisen                                                                                            - Schutzmaßnahmen ergreifen                                                            - Vorsorgeuntersuchung anbieten"))</f>
        <v>- Keine Schutzmaßnahmen erforderlich                       - mittelbare Gefährdungen beachten</v>
      </c>
      <c r="C24" s="32"/>
      <c r="H24" s="14" t="s">
        <v>28</v>
      </c>
      <c r="I24" s="14" t="s">
        <v>29</v>
      </c>
      <c r="J24" s="14" t="s">
        <v>30</v>
      </c>
      <c r="K24" s="5"/>
      <c r="L24" s="29" t="s">
        <v>31</v>
      </c>
      <c r="M24" s="14" t="s">
        <v>32</v>
      </c>
      <c r="N24" s="14" t="s">
        <v>33</v>
      </c>
      <c r="O24" s="7"/>
      <c r="P24" s="14" t="s">
        <v>34</v>
      </c>
      <c r="Q24" s="14" t="s">
        <v>35</v>
      </c>
      <c r="R24" s="14" t="s">
        <v>36</v>
      </c>
      <c r="S24" s="6"/>
      <c r="X24" s="5"/>
      <c r="Y24" s="5"/>
      <c r="Z24" s="11" t="str">
        <f>IF((H35=0),"Null",8*1.15*1.15/(1.4*1.4*Z19*Z19))</f>
        <v>Null</v>
      </c>
      <c r="AA24" s="11" t="str">
        <f>IF((I35=0),"Null",8*1.15*1.15/(1.4*1.4*AA19*AA19))</f>
        <v>Null</v>
      </c>
      <c r="AB24" s="11" t="str">
        <f>IF((J35=0),"Null",8*0.8*0.8/(AB19*AB19))</f>
        <v>Null</v>
      </c>
    </row>
    <row r="25" spans="1:36" s="3" customFormat="1" ht="13.5" customHeight="1" x14ac:dyDescent="0.2">
      <c r="B25" s="32"/>
      <c r="C25" s="32"/>
      <c r="D25" s="8"/>
      <c r="E25" s="8"/>
      <c r="F25" s="8"/>
      <c r="G25" s="8">
        <v>1</v>
      </c>
      <c r="H25" s="24">
        <f>1.4*SQRT((1/8)*J9*J9*H9)</f>
        <v>0</v>
      </c>
      <c r="I25" s="24">
        <f>1.4*SQRT((1/8)*K9*K9*H9)</f>
        <v>0</v>
      </c>
      <c r="J25" s="24">
        <f>SQRT((1/8)*L9*L9*H9)</f>
        <v>0</v>
      </c>
      <c r="K25" s="5"/>
      <c r="L25" s="9" t="str">
        <f>IF(J9=0,"",IF((8*0.5*0.5/(1.4*1.4*J9*J9))&gt;24,"&gt;24",8*0.5*0.5/(1.4*1.4*J9*J9)))</f>
        <v/>
      </c>
      <c r="M25" s="9" t="str">
        <f t="shared" ref="M25:M33" si="5">IF(K9=0,"",IF((8*0.5*0.5/(1.4*1.4*K9*K9))&gt;24,"&gt;24",8*0.5*0.5/(1.4*1.4*K9*K9)))</f>
        <v/>
      </c>
      <c r="N25" s="9" t="str">
        <f t="shared" ref="N25:N33" si="6">IF(L9=0,"",IF((8*0.5*0.5/(L9*L9))&gt;24,"&gt;24",8*0.5*0.5/(L9*L9)))</f>
        <v/>
      </c>
      <c r="O25" s="20"/>
      <c r="P25" s="9" t="str">
        <f t="shared" ref="P25:P33" si="7">IF(J9=0,"",IF((8*1.15*1.15/(1.4*1.4*J9*J9))&gt;24,"&gt;24",(8*1.15*1.15/(1.4*1.4*J9*J9))))</f>
        <v/>
      </c>
      <c r="Q25" s="9" t="str">
        <f t="shared" ref="Q25:Q33" si="8">IF(K9=0,"",IF((8*1.15*1.15/(1.4*1.4*K9*K9))&gt;24,"&gt;24",(8*1.15*1.15/(1.4*1.4*K9*K9))))</f>
        <v/>
      </c>
      <c r="R25" s="9" t="str">
        <f t="shared" ref="R25:R33" si="9">IF(L9=0,"",IF((8*0.8*0.8/(L9*L9))&gt;24,"&gt;24",(8*0.8*0.8/(L9*L9))))</f>
        <v/>
      </c>
      <c r="S25" s="6"/>
      <c r="Z25" s="25">
        <f>IF((Z24&gt;AA24),0,IF((Z24&gt;AB24),0,H35))</f>
        <v>0</v>
      </c>
      <c r="AA25" s="25">
        <f>IF((AA24&gt;Z24),0,IF((AA24&gt;AB24),0,I35))</f>
        <v>0</v>
      </c>
      <c r="AB25" s="25">
        <f>IF((AB24&gt;Z24),0,IF((AB24&gt;AA24),0,J35))</f>
        <v>0</v>
      </c>
    </row>
    <row r="26" spans="1:36" s="3" customFormat="1" ht="12.8" customHeight="1" x14ac:dyDescent="0.2">
      <c r="B26" s="32"/>
      <c r="C26" s="32"/>
      <c r="D26" s="8"/>
      <c r="E26" s="8"/>
      <c r="F26" s="8"/>
      <c r="G26" s="8">
        <v>2</v>
      </c>
      <c r="H26" s="24">
        <f t="shared" ref="H26:H33" si="10">1.4*SQRT((1/8)*J10*J10*H10)</f>
        <v>0</v>
      </c>
      <c r="I26" s="24">
        <f t="shared" ref="I26:I33" si="11">1.4*SQRT((1/8)*K10*K10*H10)</f>
        <v>0</v>
      </c>
      <c r="J26" s="24">
        <f t="shared" ref="J26:J33" si="12">SQRT((1/8)*L10*L10*H10)</f>
        <v>0</v>
      </c>
      <c r="K26" s="5"/>
      <c r="L26" s="9" t="str">
        <f t="shared" ref="L26:L33" si="13">IF(J10=0,"",IF((8*0.5*0.5/(1.4*1.4*J10*J10))&gt;24,"&gt;24",8*0.5*0.5/(1.4*1.4*J10*J10)))</f>
        <v/>
      </c>
      <c r="M26" s="9" t="str">
        <f t="shared" si="5"/>
        <v/>
      </c>
      <c r="N26" s="9" t="str">
        <f t="shared" si="6"/>
        <v/>
      </c>
      <c r="O26" s="20"/>
      <c r="P26" s="9" t="str">
        <f t="shared" si="7"/>
        <v/>
      </c>
      <c r="Q26" s="9" t="str">
        <f t="shared" si="8"/>
        <v/>
      </c>
      <c r="R26" s="9" t="str">
        <f t="shared" si="9"/>
        <v/>
      </c>
      <c r="S26" s="12"/>
      <c r="Z26" s="3" t="s">
        <v>17</v>
      </c>
    </row>
    <row r="27" spans="1:36" s="3" customFormat="1" x14ac:dyDescent="0.2">
      <c r="D27" s="8"/>
      <c r="E27" s="8"/>
      <c r="F27" s="8"/>
      <c r="G27" s="8">
        <v>3</v>
      </c>
      <c r="H27" s="24">
        <f t="shared" si="10"/>
        <v>0</v>
      </c>
      <c r="I27" s="24">
        <f t="shared" si="11"/>
        <v>0</v>
      </c>
      <c r="J27" s="24">
        <f t="shared" si="12"/>
        <v>0</v>
      </c>
      <c r="L27" s="9" t="str">
        <f t="shared" si="13"/>
        <v/>
      </c>
      <c r="M27" s="9" t="str">
        <f t="shared" si="5"/>
        <v/>
      </c>
      <c r="N27" s="9" t="str">
        <f t="shared" si="6"/>
        <v/>
      </c>
      <c r="O27" s="20"/>
      <c r="P27" s="9" t="str">
        <f t="shared" si="7"/>
        <v/>
      </c>
      <c r="Q27" s="9" t="str">
        <f t="shared" si="8"/>
        <v/>
      </c>
      <c r="R27" s="9" t="str">
        <f t="shared" si="9"/>
        <v/>
      </c>
      <c r="S27" s="12"/>
      <c r="Z27" s="3" t="str">
        <f>IF(AND(H35=I35,H35=J35),"X, Y, Z",IF(AND(B22=H35,H35=I35),"X, Y",IF(AND(B22=H35,H35=J35),"X, Z", IF(AND(B22=I35,I35=J35),"Y, Z",IF(B22=H35,"X",IF(B22=I35,"Y","Z"))))))</f>
        <v>X, Y, Z</v>
      </c>
    </row>
    <row r="28" spans="1:36" s="3" customFormat="1" x14ac:dyDescent="0.2">
      <c r="B28" s="14" t="s">
        <v>27</v>
      </c>
      <c r="D28" s="8"/>
      <c r="E28" s="8"/>
      <c r="F28" s="8"/>
      <c r="G28" s="8">
        <v>4</v>
      </c>
      <c r="H28" s="24">
        <f t="shared" si="10"/>
        <v>0</v>
      </c>
      <c r="I28" s="24">
        <f t="shared" si="11"/>
        <v>0</v>
      </c>
      <c r="J28" s="24">
        <f t="shared" si="12"/>
        <v>0</v>
      </c>
      <c r="L28" s="9" t="str">
        <f t="shared" si="13"/>
        <v/>
      </c>
      <c r="M28" s="9" t="str">
        <f t="shared" si="5"/>
        <v/>
      </c>
      <c r="N28" s="9" t="str">
        <f t="shared" si="6"/>
        <v/>
      </c>
      <c r="O28" s="20"/>
      <c r="P28" s="9" t="str">
        <f t="shared" si="7"/>
        <v/>
      </c>
      <c r="Q28" s="9" t="str">
        <f t="shared" si="8"/>
        <v/>
      </c>
      <c r="R28" s="9" t="str">
        <f t="shared" si="9"/>
        <v/>
      </c>
      <c r="S28" s="12"/>
    </row>
    <row r="29" spans="1:36" s="3" customFormat="1" x14ac:dyDescent="0.2">
      <c r="B29" s="15" t="str">
        <f>IF(J35&gt;0.5,Z31,Z27)</f>
        <v>X, Y, Z</v>
      </c>
      <c r="D29" s="8"/>
      <c r="E29" s="8"/>
      <c r="F29" s="8"/>
      <c r="G29" s="8">
        <v>5</v>
      </c>
      <c r="H29" s="24">
        <f t="shared" si="10"/>
        <v>0</v>
      </c>
      <c r="I29" s="24">
        <f t="shared" si="11"/>
        <v>0</v>
      </c>
      <c r="J29" s="24">
        <f t="shared" si="12"/>
        <v>0</v>
      </c>
      <c r="L29" s="9" t="str">
        <f t="shared" si="13"/>
        <v/>
      </c>
      <c r="M29" s="9" t="str">
        <f t="shared" si="5"/>
        <v/>
      </c>
      <c r="N29" s="9" t="str">
        <f t="shared" si="6"/>
        <v/>
      </c>
      <c r="O29" s="20"/>
      <c r="P29" s="9" t="str">
        <f t="shared" si="7"/>
        <v/>
      </c>
      <c r="Q29" s="9" t="str">
        <f t="shared" si="8"/>
        <v/>
      </c>
      <c r="R29" s="9" t="str">
        <f t="shared" si="9"/>
        <v/>
      </c>
      <c r="S29" s="12"/>
      <c r="Z29" s="3" t="s">
        <v>18</v>
      </c>
    </row>
    <row r="30" spans="1:36" s="3" customFormat="1" x14ac:dyDescent="0.2">
      <c r="D30" s="8"/>
      <c r="E30" s="8"/>
      <c r="F30" s="8"/>
      <c r="G30" s="8">
        <v>6</v>
      </c>
      <c r="H30" s="24">
        <f t="shared" si="10"/>
        <v>0</v>
      </c>
      <c r="I30" s="24">
        <f t="shared" si="11"/>
        <v>0</v>
      </c>
      <c r="J30" s="24">
        <f t="shared" si="12"/>
        <v>0</v>
      </c>
      <c r="L30" s="9" t="str">
        <f t="shared" si="13"/>
        <v/>
      </c>
      <c r="M30" s="9" t="str">
        <f t="shared" si="5"/>
        <v/>
      </c>
      <c r="N30" s="9" t="str">
        <f t="shared" si="6"/>
        <v/>
      </c>
      <c r="O30" s="20"/>
      <c r="P30" s="9" t="str">
        <f t="shared" si="7"/>
        <v/>
      </c>
      <c r="Q30" s="9" t="str">
        <f t="shared" si="8"/>
        <v/>
      </c>
      <c r="R30" s="9" t="str">
        <f t="shared" si="9"/>
        <v/>
      </c>
      <c r="S30" s="12"/>
      <c r="Z30" s="3" t="s">
        <v>19</v>
      </c>
      <c r="AA30" s="25">
        <f>MAX(Z25:AB25)</f>
        <v>0</v>
      </c>
    </row>
    <row r="31" spans="1:36" s="3" customFormat="1" x14ac:dyDescent="0.2">
      <c r="D31" s="8"/>
      <c r="E31" s="8"/>
      <c r="F31" s="8"/>
      <c r="G31" s="8">
        <v>7</v>
      </c>
      <c r="H31" s="24">
        <f t="shared" si="10"/>
        <v>0</v>
      </c>
      <c r="I31" s="24">
        <f t="shared" si="11"/>
        <v>0</v>
      </c>
      <c r="J31" s="24">
        <f t="shared" si="12"/>
        <v>0</v>
      </c>
      <c r="L31" s="9" t="str">
        <f t="shared" si="13"/>
        <v/>
      </c>
      <c r="M31" s="9" t="str">
        <f t="shared" si="5"/>
        <v/>
      </c>
      <c r="N31" s="9" t="str">
        <f t="shared" si="6"/>
        <v/>
      </c>
      <c r="O31" s="20"/>
      <c r="P31" s="9" t="str">
        <f t="shared" si="7"/>
        <v/>
      </c>
      <c r="Q31" s="9" t="str">
        <f t="shared" si="8"/>
        <v/>
      </c>
      <c r="R31" s="9" t="str">
        <f t="shared" si="9"/>
        <v/>
      </c>
      <c r="S31" s="12"/>
      <c r="Z31" s="3" t="str">
        <f>IF(AA30=AB25,"Z",IF(Z25=AA25,"X, Y", IF(Z25&gt;AA25,"X","Y")))</f>
        <v>Z</v>
      </c>
    </row>
    <row r="32" spans="1:36" s="3" customFormat="1" ht="12.8" customHeight="1" x14ac:dyDescent="0.2">
      <c r="D32" s="8"/>
      <c r="E32" s="8"/>
      <c r="F32" s="8"/>
      <c r="G32" s="8">
        <v>8</v>
      </c>
      <c r="H32" s="24">
        <f t="shared" si="10"/>
        <v>0</v>
      </c>
      <c r="I32" s="24">
        <f t="shared" si="11"/>
        <v>0</v>
      </c>
      <c r="J32" s="24">
        <f t="shared" si="12"/>
        <v>0</v>
      </c>
      <c r="L32" s="9" t="str">
        <f t="shared" si="13"/>
        <v/>
      </c>
      <c r="M32" s="9" t="str">
        <f t="shared" si="5"/>
        <v/>
      </c>
      <c r="N32" s="9" t="str">
        <f t="shared" si="6"/>
        <v/>
      </c>
      <c r="O32" s="20"/>
      <c r="P32" s="9" t="str">
        <f t="shared" si="7"/>
        <v/>
      </c>
      <c r="Q32" s="9" t="str">
        <f t="shared" si="8"/>
        <v/>
      </c>
      <c r="R32" s="9" t="str">
        <f t="shared" si="9"/>
        <v/>
      </c>
      <c r="S32" s="12"/>
    </row>
    <row r="33" spans="4:19" s="3" customFormat="1" ht="12.8" customHeight="1" x14ac:dyDescent="0.2">
      <c r="D33" s="8"/>
      <c r="E33" s="8"/>
      <c r="F33" s="8"/>
      <c r="G33" s="8">
        <v>9</v>
      </c>
      <c r="H33" s="24">
        <f t="shared" si="10"/>
        <v>0</v>
      </c>
      <c r="I33" s="24">
        <f t="shared" si="11"/>
        <v>0</v>
      </c>
      <c r="J33" s="24">
        <f t="shared" si="12"/>
        <v>0</v>
      </c>
      <c r="L33" s="9" t="str">
        <f t="shared" si="13"/>
        <v/>
      </c>
      <c r="M33" s="9" t="str">
        <f t="shared" si="5"/>
        <v/>
      </c>
      <c r="N33" s="9" t="str">
        <f t="shared" si="6"/>
        <v/>
      </c>
      <c r="O33" s="20"/>
      <c r="P33" s="9" t="str">
        <f t="shared" si="7"/>
        <v/>
      </c>
      <c r="Q33" s="9" t="str">
        <f t="shared" si="8"/>
        <v/>
      </c>
      <c r="R33" s="9" t="str">
        <f t="shared" si="9"/>
        <v/>
      </c>
      <c r="S33" s="12"/>
    </row>
    <row r="34" spans="4:19" s="3" customFormat="1" x14ac:dyDescent="0.2">
      <c r="S34" s="12"/>
    </row>
    <row r="35" spans="4:19" s="3" customFormat="1" x14ac:dyDescent="0.2">
      <c r="F35" s="8" t="s">
        <v>8</v>
      </c>
      <c r="H35" s="26">
        <f>IF(H19&gt;24,"Fehler",1.4*SQRT((1/8)*SUM(Z9:Z17)))</f>
        <v>0</v>
      </c>
      <c r="I35" s="26">
        <f>IF(H19&gt;24,"Fehler",1.4*SQRT((1/8)*SUM(AA9:AA17)))</f>
        <v>0</v>
      </c>
      <c r="J35" s="26">
        <f>IF(H19&gt;24,"Fehler",SQRT((1/8)*SUM(AB9:AB17)))</f>
        <v>0</v>
      </c>
      <c r="L35" s="9" t="str">
        <f>IF(H35=0,"",IF((8*0.5*0.5/(1.4*1.4*Z19*Z19))&gt;24,"&gt;24",8*0.5*0.5/(1.4*1.4*Z19*Z19)))</f>
        <v/>
      </c>
      <c r="M35" s="9" t="str">
        <f>IF(I35=0,"",IF((8*0.5*0.5/(1.4*1.4*AA19*AA19))&gt;24,"&gt;24",8*0.5*0.5/(1.4*1.4*AA19*AA19)))</f>
        <v/>
      </c>
      <c r="N35" s="9" t="str">
        <f>IF(J35=0,"",IF((8*0.5*0.5/(AB19*AB19))&gt;24,"&gt;24",8*0.5*0.5/(AB19*AB19)))</f>
        <v/>
      </c>
      <c r="P35" s="9" t="str">
        <f>IF(H35=0,"",IF((8*1.15*1.15/(1.4*1.4*Z19*Z19))&gt;24,"&gt;24",(8*1.15*1.15/(1.4*1.4*Z19*Z19))))</f>
        <v/>
      </c>
      <c r="Q35" s="9" t="str">
        <f>IF(I35=0,"",IF((8*1.15*1.15/(1.4*1.4*AA19*AA19))&gt;24,"&gt;24",(8*1.15*1.15/(1.4*1.4*AA19*AA19))))</f>
        <v/>
      </c>
      <c r="R35" s="9" t="str">
        <f>IF(J35=0,"",IF((8*0.8*0.8/(AB19*AB19))&gt;24,"&gt;24",(8*0.8*0.8/(AB19*AB19))))</f>
        <v/>
      </c>
      <c r="S35" s="18" t="str">
        <f>IF(K35=0,"",IF((8*1.15*1.15/(K35*K35))&gt;24,"&gt;24",(8*1.15*1.15/(K35*K35))))</f>
        <v/>
      </c>
    </row>
    <row r="36" spans="4:19" s="3" customFormat="1" x14ac:dyDescent="0.2"/>
    <row r="37" spans="4:19" s="3" customFormat="1" x14ac:dyDescent="0.2"/>
    <row r="38" spans="4:19" s="3" customFormat="1" x14ac:dyDescent="0.2"/>
    <row r="39" spans="4:19" s="3" customFormat="1" x14ac:dyDescent="0.2"/>
    <row r="40" spans="4:19" s="3" customFormat="1" x14ac:dyDescent="0.2"/>
    <row r="41" spans="4:19" s="3" customFormat="1" x14ac:dyDescent="0.2">
      <c r="D41" s="5"/>
      <c r="E41" s="5"/>
      <c r="F41" s="5"/>
      <c r="G41" s="5"/>
    </row>
    <row r="42" spans="4:19" s="3" customFormat="1" x14ac:dyDescent="0.2"/>
    <row r="43" spans="4:19" s="3" customFormat="1" x14ac:dyDescent="0.2">
      <c r="D43" s="8"/>
      <c r="E43" s="8"/>
      <c r="F43" s="8"/>
      <c r="G43" s="8"/>
    </row>
    <row r="44" spans="4:19" s="3" customFormat="1" x14ac:dyDescent="0.2">
      <c r="D44" s="8"/>
      <c r="E44" s="8"/>
      <c r="F44" s="8"/>
      <c r="G44" s="8"/>
    </row>
    <row r="45" spans="4:19" s="3" customFormat="1" x14ac:dyDescent="0.2">
      <c r="D45" s="8"/>
      <c r="E45" s="8"/>
      <c r="F45" s="8"/>
      <c r="G45" s="8"/>
    </row>
    <row r="46" spans="4:19" s="3" customFormat="1" x14ac:dyDescent="0.2">
      <c r="D46" s="8"/>
      <c r="E46" s="8"/>
      <c r="F46" s="8"/>
      <c r="G46" s="8"/>
    </row>
    <row r="47" spans="4:19" s="3" customFormat="1" x14ac:dyDescent="0.2">
      <c r="D47" s="8"/>
      <c r="E47" s="8"/>
      <c r="F47" s="8"/>
      <c r="G47" s="8"/>
    </row>
    <row r="48" spans="4:19" s="3" customFormat="1" x14ac:dyDescent="0.2">
      <c r="D48" s="8"/>
      <c r="E48" s="8"/>
      <c r="F48" s="8"/>
      <c r="G48" s="8"/>
    </row>
    <row r="49" spans="4:7" s="3" customFormat="1" x14ac:dyDescent="0.2">
      <c r="D49" s="8"/>
      <c r="E49" s="8"/>
      <c r="F49" s="8"/>
      <c r="G49" s="8"/>
    </row>
    <row r="50" spans="4:7" s="3" customFormat="1" x14ac:dyDescent="0.2">
      <c r="D50" s="8"/>
      <c r="E50" s="8"/>
      <c r="F50" s="8"/>
      <c r="G50" s="8"/>
    </row>
    <row r="51" spans="4:7" s="3" customFormat="1" x14ac:dyDescent="0.2">
      <c r="D51" s="8"/>
      <c r="E51" s="8"/>
      <c r="F51" s="8"/>
      <c r="G51" s="8"/>
    </row>
    <row r="52" spans="4:7" s="3" customFormat="1" x14ac:dyDescent="0.2"/>
    <row r="53" spans="4:7" s="3" customFormat="1" x14ac:dyDescent="0.2"/>
    <row r="54" spans="4:7" s="3" customFormat="1" x14ac:dyDescent="0.2"/>
    <row r="55" spans="4:7" s="3" customFormat="1" x14ac:dyDescent="0.2"/>
    <row r="56" spans="4:7" s="3" customFormat="1" x14ac:dyDescent="0.2"/>
    <row r="57" spans="4:7" s="3" customFormat="1" x14ac:dyDescent="0.2"/>
    <row r="58" spans="4:7" s="3" customFormat="1" x14ac:dyDescent="0.2"/>
    <row r="59" spans="4:7" s="3" customFormat="1" x14ac:dyDescent="0.2"/>
    <row r="60" spans="4:7" s="3" customFormat="1" x14ac:dyDescent="0.2"/>
    <row r="61" spans="4:7" s="3" customFormat="1" x14ac:dyDescent="0.2"/>
    <row r="62" spans="4:7" s="3" customFormat="1" x14ac:dyDescent="0.2"/>
    <row r="63" spans="4:7" s="3" customFormat="1" x14ac:dyDescent="0.2"/>
    <row r="64" spans="4:7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</sheetData>
  <sheetProtection password="D388" sheet="1" objects="1" scenarios="1" selectLockedCells="1"/>
  <mergeCells count="11">
    <mergeCell ref="G2:R3"/>
    <mergeCell ref="C17:F17"/>
    <mergeCell ref="B24:C26"/>
    <mergeCell ref="C10:F10"/>
    <mergeCell ref="C9:F9"/>
    <mergeCell ref="C11:F11"/>
    <mergeCell ref="C16:F16"/>
    <mergeCell ref="C14:F14"/>
    <mergeCell ref="C13:F13"/>
    <mergeCell ref="C12:F12"/>
    <mergeCell ref="C15:F15"/>
  </mergeCells>
  <phoneticPr fontId="1" type="noConversion"/>
  <conditionalFormatting sqref="S35">
    <cfRule type="cellIs" dxfId="5" priority="1" stopIfTrue="1" operator="lessThan">
      <formula>8</formula>
    </cfRule>
  </conditionalFormatting>
  <conditionalFormatting sqref="B24:C26 B29 B22">
    <cfRule type="expression" dxfId="4" priority="2" stopIfTrue="1">
      <formula>($B$22&lt;0.495)</formula>
    </cfRule>
    <cfRule type="expression" dxfId="3" priority="3" stopIfTrue="1">
      <formula>OR(($AB$25&gt;=0.795),(MAX($Z$25:$AA$25)&gt;=1.145))</formula>
    </cfRule>
    <cfRule type="expression" dxfId="2" priority="4" stopIfTrue="1">
      <formula>OR(AND($B$22&gt;=0.495,MAX($Z$25:$AA$25)&lt;1.145),AND($B$22&gt;=0.495,$AB$25&lt;0.795))</formula>
    </cfRule>
  </conditionalFormatting>
  <conditionalFormatting sqref="L25:N33 L35:N35">
    <cfRule type="cellIs" dxfId="1" priority="5" stopIfTrue="1" operator="lessThanOrEqual">
      <formula>8.1625</formula>
    </cfRule>
  </conditionalFormatting>
  <conditionalFormatting sqref="P25:R33 P35:R35">
    <cfRule type="cellIs" dxfId="0" priority="6" stopIfTrue="1" operator="lessThanOrEqual">
      <formula>8.101</formula>
    </cfRule>
  </conditionalFormatting>
  <dataValidations count="3">
    <dataValidation type="decimal" allowBlank="1" showInputMessage="1" showErrorMessage="1" sqref="J9:L18">
      <formula1>0</formula1>
      <formula2>40</formula2>
    </dataValidation>
    <dataValidation type="decimal" allowBlank="1" showInputMessage="1" showErrorMessage="1" sqref="H9:H17">
      <formula1>0</formula1>
      <formula2>24</formula2>
    </dataValidation>
    <dataValidation type="textLength" operator="lessThan" allowBlank="1" showInputMessage="1" showErrorMessage="1" error="Text zu lang" sqref="B9:F18">
      <formula1>35</formula1>
    </dataValidation>
  </dataValidation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GKV-Rechner</vt:lpstr>
    </vt:vector>
  </TitlesOfParts>
  <Company>DGUV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Rissler, Jörg</dc:creator>
  <cp:lastModifiedBy>Rissler, Jörg</cp:lastModifiedBy>
  <cp:lastPrinted>2016-11-15T15:01:57Z</cp:lastPrinted>
  <dcterms:created xsi:type="dcterms:W3CDTF">2010-08-31T11:26:18Z</dcterms:created>
  <dcterms:modified xsi:type="dcterms:W3CDTF">2017-03-28T09:46:55Z</dcterms:modified>
</cp:coreProperties>
</file>